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2017级日语" sheetId="8" r:id="rId1"/>
    <sheet name="2017级英语" sheetId="9" r:id="rId2"/>
  </sheets>
  <calcPr calcId="144525"/>
</workbook>
</file>

<file path=xl/sharedStrings.xml><?xml version="1.0" encoding="utf-8"?>
<sst xmlns="http://schemas.openxmlformats.org/spreadsheetml/2006/main" count="120" uniqueCount="106">
  <si>
    <t>2017级日语  2018-2019学年评奖评优成绩单</t>
  </si>
  <si>
    <t>序号</t>
  </si>
  <si>
    <t>学号</t>
  </si>
  <si>
    <t>姓名</t>
  </si>
  <si>
    <t>日语音声文字学</t>
  </si>
  <si>
    <t>日语古典语法</t>
  </si>
  <si>
    <t>加和1</t>
  </si>
  <si>
    <t>加权1</t>
  </si>
  <si>
    <t>总学分</t>
  </si>
  <si>
    <t>除以学分总和</t>
  </si>
  <si>
    <t>90分制</t>
  </si>
  <si>
    <t>思想政治表现</t>
  </si>
  <si>
    <t>科研成果</t>
  </si>
  <si>
    <t>总分</t>
  </si>
  <si>
    <t>王奕丹</t>
  </si>
  <si>
    <t>王晶爽</t>
  </si>
  <si>
    <t>冯孟楠</t>
  </si>
  <si>
    <t>倪悦</t>
  </si>
  <si>
    <t>杨亚</t>
  </si>
  <si>
    <t>朱旭</t>
  </si>
  <si>
    <t>苏申怡</t>
  </si>
  <si>
    <t>阚佈萍</t>
  </si>
  <si>
    <t>2017级英语2018-2019学年评奖评优成绩单</t>
  </si>
  <si>
    <t>语言测试学</t>
  </si>
  <si>
    <t>跨文化交际</t>
  </si>
  <si>
    <t>语言哲学</t>
  </si>
  <si>
    <t>加和2</t>
  </si>
  <si>
    <t>加权2</t>
  </si>
  <si>
    <t>综合</t>
  </si>
  <si>
    <t>2017812030</t>
  </si>
  <si>
    <t>邵鹏飞</t>
  </si>
  <si>
    <t>2017812042</t>
  </si>
  <si>
    <t>张艳飞</t>
  </si>
  <si>
    <t>2017812041</t>
  </si>
  <si>
    <t>张璐瑶</t>
  </si>
  <si>
    <t>2017812044</t>
  </si>
  <si>
    <t>赵鹏飞</t>
  </si>
  <si>
    <t>2017812031</t>
  </si>
  <si>
    <t>孙海娜</t>
  </si>
  <si>
    <t>2017812049</t>
  </si>
  <si>
    <t>2017812021</t>
  </si>
  <si>
    <t>李语溪</t>
  </si>
  <si>
    <t>2017812047</t>
  </si>
  <si>
    <t>朱爽</t>
  </si>
  <si>
    <t>2017812012</t>
  </si>
  <si>
    <t>古瑶瑶</t>
  </si>
  <si>
    <t>2017812024</t>
  </si>
  <si>
    <t>卢文君</t>
  </si>
  <si>
    <t>2017812038</t>
  </si>
  <si>
    <t>颜佳乐</t>
  </si>
  <si>
    <t>2017812027</t>
  </si>
  <si>
    <t>欧阳铭</t>
  </si>
  <si>
    <t>2017812016</t>
  </si>
  <si>
    <t>黄琦</t>
  </si>
  <si>
    <t>2017812015</t>
  </si>
  <si>
    <t>胡红艳</t>
  </si>
  <si>
    <t>2017812025</t>
  </si>
  <si>
    <t>陆小宇</t>
  </si>
  <si>
    <t>2017812004</t>
  </si>
  <si>
    <t>从红霞</t>
  </si>
  <si>
    <t>2017812011</t>
  </si>
  <si>
    <t>高扬</t>
  </si>
  <si>
    <r>
      <rPr>
        <sz val="10"/>
        <rFont val="宋体"/>
        <charset val="134"/>
      </rPr>
      <t>2017812002</t>
    </r>
  </si>
  <si>
    <t>程辛</t>
  </si>
  <si>
    <t>2017812020</t>
  </si>
  <si>
    <t>李雪涵</t>
  </si>
  <si>
    <t>2017812029</t>
  </si>
  <si>
    <t>庞月</t>
  </si>
  <si>
    <t>2017812018</t>
  </si>
  <si>
    <t>李孟南</t>
  </si>
  <si>
    <t>2017812005</t>
  </si>
  <si>
    <t>邸薇</t>
  </si>
  <si>
    <t>2017812009</t>
  </si>
  <si>
    <t>范馨月</t>
  </si>
  <si>
    <t>2017812001</t>
  </si>
  <si>
    <t>陈曦敏慧</t>
  </si>
  <si>
    <t>2017812006</t>
  </si>
  <si>
    <t>丁爽文</t>
  </si>
  <si>
    <t>2017812037</t>
  </si>
  <si>
    <t>徐凤</t>
  </si>
  <si>
    <t>2017812045</t>
  </si>
  <si>
    <t>朱虹羽</t>
  </si>
  <si>
    <t>2017812019</t>
  </si>
  <si>
    <t>李谢</t>
  </si>
  <si>
    <t>2017812007</t>
  </si>
  <si>
    <t>丁悦</t>
  </si>
  <si>
    <t>2017812043</t>
  </si>
  <si>
    <t>张茵茵</t>
  </si>
  <si>
    <t>2017812028</t>
  </si>
  <si>
    <t>潘天舒</t>
  </si>
  <si>
    <t>2017812033</t>
  </si>
  <si>
    <t>王春影</t>
  </si>
  <si>
    <t>2017812023</t>
  </si>
  <si>
    <t>刘洋</t>
  </si>
  <si>
    <t>2017812034</t>
  </si>
  <si>
    <t>王丹</t>
  </si>
  <si>
    <t>2017812046</t>
  </si>
  <si>
    <t>朱棵棵</t>
  </si>
  <si>
    <t>不参与评选</t>
  </si>
  <si>
    <t>2017812014</t>
  </si>
  <si>
    <t>侯睿祺</t>
  </si>
  <si>
    <t>2017812022</t>
  </si>
  <si>
    <t>刘凤娣</t>
  </si>
  <si>
    <t>2017812008</t>
  </si>
  <si>
    <t>段通</t>
  </si>
  <si>
    <t>不参与评优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</si>
</sst>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24" fillId="18" borderId="11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45">
    <xf numFmtId="0" fontId="0" fillId="0" borderId="0" xfId="0">
      <alignment vertical="center"/>
    </xf>
    <xf numFmtId="0" fontId="0" fillId="2" borderId="0" xfId="0" applyFill="1" applyAlignment="1">
      <alignment vertical="center" wrapText="1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0" fillId="2" borderId="0" xfId="0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>
      <alignment horizontal="center" vertical="center" textRotation="255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textRotation="255" wrapText="1"/>
    </xf>
    <xf numFmtId="0" fontId="0" fillId="2" borderId="4" xfId="0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7" fillId="2" borderId="4" xfId="0" applyFont="1" applyFill="1" applyBorder="1" applyAlignment="1">
      <alignment horizontal="center" vertical="center" textRotation="255"/>
    </xf>
    <xf numFmtId="0" fontId="5" fillId="2" borderId="4" xfId="0" applyFont="1" applyFill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center" vertical="center" textRotation="255"/>
    </xf>
    <xf numFmtId="0" fontId="3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4" xfId="0" applyFill="1" applyBorder="1">
      <alignment vertical="center"/>
    </xf>
    <xf numFmtId="0" fontId="3" fillId="3" borderId="4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4" xfId="0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1"/>
  <sheetViews>
    <sheetView workbookViewId="0">
      <selection activeCell="C29" sqref="C29"/>
    </sheetView>
  </sheetViews>
  <sheetFormatPr defaultColWidth="9" defaultRowHeight="13.5"/>
  <cols>
    <col min="1" max="1" width="6.375" style="8" customWidth="1"/>
    <col min="2" max="2" width="11.625" style="8" customWidth="1"/>
    <col min="3" max="3" width="7.125" style="8" customWidth="1"/>
    <col min="4" max="4" width="4.75" style="8" customWidth="1"/>
    <col min="5" max="5" width="5.5" style="8" customWidth="1"/>
    <col min="6" max="7" width="6.25" style="8" customWidth="1"/>
    <col min="8" max="8" width="5.5" style="8" customWidth="1"/>
    <col min="9" max="9" width="8.625" style="8" customWidth="1"/>
    <col min="10" max="10" width="7.5" style="8" customWidth="1"/>
    <col min="11" max="11" width="6.125" style="8" customWidth="1"/>
    <col min="12" max="12" width="5.375" style="8" customWidth="1"/>
    <col min="13" max="13" width="7.5" style="8" customWidth="1"/>
    <col min="14" max="16384" width="9" style="8"/>
  </cols>
  <sheetData>
    <row r="1" ht="30.75" customHeight="1" spans="1:13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ht="108" customHeight="1" spans="1:13">
      <c r="A2" s="31" t="s">
        <v>1</v>
      </c>
      <c r="B2" s="31" t="s">
        <v>2</v>
      </c>
      <c r="C2" s="28" t="s">
        <v>3</v>
      </c>
      <c r="D2" s="28" t="s">
        <v>4</v>
      </c>
      <c r="E2" s="28" t="s">
        <v>5</v>
      </c>
      <c r="F2" s="28" t="s">
        <v>6</v>
      </c>
      <c r="G2" s="29" t="s">
        <v>7</v>
      </c>
      <c r="H2" s="29" t="s">
        <v>8</v>
      </c>
      <c r="I2" s="28" t="s">
        <v>9</v>
      </c>
      <c r="J2" s="28" t="s">
        <v>10</v>
      </c>
      <c r="K2" s="28" t="s">
        <v>11</v>
      </c>
      <c r="L2" s="29" t="s">
        <v>12</v>
      </c>
      <c r="M2" s="31" t="s">
        <v>13</v>
      </c>
    </row>
    <row r="3" ht="22" customHeight="1" spans="1:13">
      <c r="A3" s="31"/>
      <c r="B3" s="31"/>
      <c r="C3" s="28"/>
      <c r="D3" s="28">
        <v>2</v>
      </c>
      <c r="E3" s="28">
        <v>2</v>
      </c>
      <c r="F3" s="28"/>
      <c r="G3" s="42"/>
      <c r="H3" s="42"/>
      <c r="I3" s="31"/>
      <c r="J3" s="31"/>
      <c r="K3" s="31"/>
      <c r="L3" s="42"/>
      <c r="M3" s="31"/>
    </row>
    <row r="4" spans="1:13">
      <c r="A4" s="43">
        <v>1</v>
      </c>
      <c r="B4" s="43">
        <v>2017812036</v>
      </c>
      <c r="C4" s="43" t="s">
        <v>14</v>
      </c>
      <c r="D4" s="43">
        <v>97</v>
      </c>
      <c r="E4" s="44"/>
      <c r="F4" s="43">
        <f t="shared" ref="F4:F11" si="0">SUM(D4:E4)</f>
        <v>97</v>
      </c>
      <c r="G4" s="43">
        <f t="shared" ref="G4:G11" si="1">F4*2</f>
        <v>194</v>
      </c>
      <c r="H4" s="43">
        <v>2</v>
      </c>
      <c r="I4" s="43">
        <f t="shared" ref="I4:I11" si="2">G4/H4</f>
        <v>97</v>
      </c>
      <c r="J4" s="43">
        <f t="shared" ref="J4:J11" si="3">I4*0.9</f>
        <v>87.3</v>
      </c>
      <c r="K4" s="43">
        <v>6</v>
      </c>
      <c r="L4" s="43">
        <v>0</v>
      </c>
      <c r="M4" s="43">
        <f t="shared" ref="M4:M11" si="4">SUM(J4:L4)</f>
        <v>93.3</v>
      </c>
    </row>
    <row r="5" spans="1:13">
      <c r="A5" s="43">
        <v>2</v>
      </c>
      <c r="B5" s="43">
        <v>2017812035</v>
      </c>
      <c r="C5" s="43" t="s">
        <v>15</v>
      </c>
      <c r="D5" s="43">
        <v>95</v>
      </c>
      <c r="E5" s="43">
        <v>97</v>
      </c>
      <c r="F5" s="43">
        <f t="shared" si="0"/>
        <v>192</v>
      </c>
      <c r="G5" s="43">
        <f t="shared" si="1"/>
        <v>384</v>
      </c>
      <c r="H5" s="43">
        <v>4</v>
      </c>
      <c r="I5" s="43">
        <f t="shared" si="2"/>
        <v>96</v>
      </c>
      <c r="J5" s="43">
        <f t="shared" si="3"/>
        <v>86.4</v>
      </c>
      <c r="K5" s="43">
        <v>6</v>
      </c>
      <c r="L5" s="43">
        <v>0</v>
      </c>
      <c r="M5" s="43">
        <f t="shared" si="4"/>
        <v>92.4</v>
      </c>
    </row>
    <row r="6" spans="1:13">
      <c r="A6" s="43">
        <v>3</v>
      </c>
      <c r="B6" s="43">
        <v>2017812010</v>
      </c>
      <c r="C6" s="43" t="s">
        <v>16</v>
      </c>
      <c r="D6" s="43">
        <v>95</v>
      </c>
      <c r="E6" s="44"/>
      <c r="F6" s="43">
        <f t="shared" si="0"/>
        <v>95</v>
      </c>
      <c r="G6" s="43">
        <f t="shared" si="1"/>
        <v>190</v>
      </c>
      <c r="H6" s="43">
        <v>2</v>
      </c>
      <c r="I6" s="43">
        <f t="shared" si="2"/>
        <v>95</v>
      </c>
      <c r="J6" s="43">
        <f t="shared" si="3"/>
        <v>85.5</v>
      </c>
      <c r="K6" s="43">
        <v>6</v>
      </c>
      <c r="L6" s="43">
        <v>0</v>
      </c>
      <c r="M6" s="43">
        <f t="shared" si="4"/>
        <v>91.5</v>
      </c>
    </row>
    <row r="7" spans="1:13">
      <c r="A7" s="43">
        <v>4</v>
      </c>
      <c r="B7" s="43">
        <v>2017812026</v>
      </c>
      <c r="C7" s="43" t="s">
        <v>17</v>
      </c>
      <c r="D7" s="43">
        <v>92</v>
      </c>
      <c r="E7" s="44"/>
      <c r="F7" s="43">
        <f t="shared" si="0"/>
        <v>92</v>
      </c>
      <c r="G7" s="43">
        <f t="shared" si="1"/>
        <v>184</v>
      </c>
      <c r="H7" s="43">
        <v>2</v>
      </c>
      <c r="I7" s="43">
        <f t="shared" si="2"/>
        <v>92</v>
      </c>
      <c r="J7" s="43">
        <f t="shared" si="3"/>
        <v>82.8</v>
      </c>
      <c r="K7" s="43">
        <v>7</v>
      </c>
      <c r="L7" s="43">
        <v>0</v>
      </c>
      <c r="M7" s="43">
        <f t="shared" si="4"/>
        <v>89.8</v>
      </c>
    </row>
    <row r="8" spans="1:13">
      <c r="A8" s="43">
        <v>5</v>
      </c>
      <c r="B8" s="43">
        <v>2017812039</v>
      </c>
      <c r="C8" s="43" t="s">
        <v>18</v>
      </c>
      <c r="D8" s="43">
        <v>93</v>
      </c>
      <c r="E8" s="43">
        <v>91</v>
      </c>
      <c r="F8" s="43">
        <f t="shared" si="0"/>
        <v>184</v>
      </c>
      <c r="G8" s="43">
        <f t="shared" si="1"/>
        <v>368</v>
      </c>
      <c r="H8" s="43">
        <v>4</v>
      </c>
      <c r="I8" s="43">
        <f t="shared" si="2"/>
        <v>92</v>
      </c>
      <c r="J8" s="43">
        <f t="shared" si="3"/>
        <v>82.8</v>
      </c>
      <c r="K8" s="43">
        <v>6.7</v>
      </c>
      <c r="L8" s="43">
        <v>0</v>
      </c>
      <c r="M8" s="43">
        <f t="shared" si="4"/>
        <v>89.5</v>
      </c>
    </row>
    <row r="9" spans="1:13">
      <c r="A9" s="43">
        <v>6</v>
      </c>
      <c r="B9" s="43">
        <v>2017812048</v>
      </c>
      <c r="C9" s="43" t="s">
        <v>19</v>
      </c>
      <c r="D9" s="43">
        <v>92</v>
      </c>
      <c r="E9" s="44"/>
      <c r="F9" s="43">
        <f t="shared" si="0"/>
        <v>92</v>
      </c>
      <c r="G9" s="43">
        <f t="shared" si="1"/>
        <v>184</v>
      </c>
      <c r="H9" s="43">
        <v>2</v>
      </c>
      <c r="I9" s="43">
        <f t="shared" si="2"/>
        <v>92</v>
      </c>
      <c r="J9" s="43">
        <f t="shared" si="3"/>
        <v>82.8</v>
      </c>
      <c r="K9" s="43">
        <v>6</v>
      </c>
      <c r="L9" s="43">
        <v>0</v>
      </c>
      <c r="M9" s="43">
        <f t="shared" si="4"/>
        <v>88.8</v>
      </c>
    </row>
    <row r="10" spans="1:13">
      <c r="A10" s="43">
        <v>7</v>
      </c>
      <c r="B10" s="43">
        <v>2017812031</v>
      </c>
      <c r="C10" s="43" t="s">
        <v>20</v>
      </c>
      <c r="D10" s="43">
        <v>91</v>
      </c>
      <c r="E10" s="44"/>
      <c r="F10" s="43">
        <f t="shared" si="0"/>
        <v>91</v>
      </c>
      <c r="G10" s="43">
        <f t="shared" si="1"/>
        <v>182</v>
      </c>
      <c r="H10" s="43">
        <v>2</v>
      </c>
      <c r="I10" s="43">
        <f t="shared" si="2"/>
        <v>91</v>
      </c>
      <c r="J10" s="43">
        <f t="shared" si="3"/>
        <v>81.9</v>
      </c>
      <c r="K10" s="43">
        <v>6</v>
      </c>
      <c r="L10" s="43">
        <v>0</v>
      </c>
      <c r="M10" s="43">
        <f t="shared" si="4"/>
        <v>87.9</v>
      </c>
    </row>
    <row r="11" spans="1:13">
      <c r="A11" s="43">
        <v>8</v>
      </c>
      <c r="B11" s="43">
        <v>2017812017</v>
      </c>
      <c r="C11" s="43" t="s">
        <v>21</v>
      </c>
      <c r="D11" s="43">
        <v>90</v>
      </c>
      <c r="E11" s="44"/>
      <c r="F11" s="43">
        <f t="shared" si="0"/>
        <v>90</v>
      </c>
      <c r="G11" s="43">
        <f t="shared" si="1"/>
        <v>180</v>
      </c>
      <c r="H11" s="43">
        <v>2</v>
      </c>
      <c r="I11" s="43">
        <f t="shared" si="2"/>
        <v>90</v>
      </c>
      <c r="J11" s="43">
        <f t="shared" si="3"/>
        <v>81</v>
      </c>
      <c r="K11" s="43">
        <v>6</v>
      </c>
      <c r="L11" s="43">
        <v>0</v>
      </c>
      <c r="M11" s="43">
        <f t="shared" si="4"/>
        <v>87</v>
      </c>
    </row>
  </sheetData>
  <sortState ref="B4:M11">
    <sortCondition ref="M4:M11" descending="1"/>
  </sortState>
  <mergeCells count="12">
    <mergeCell ref="A1:M1"/>
    <mergeCell ref="A2:A3"/>
    <mergeCell ref="B2:B3"/>
    <mergeCell ref="C2:C3"/>
    <mergeCell ref="F2:F3"/>
    <mergeCell ref="G2:G3"/>
    <mergeCell ref="H2:H3"/>
    <mergeCell ref="I2:I3"/>
    <mergeCell ref="J2:J3"/>
    <mergeCell ref="K2:K3"/>
    <mergeCell ref="L2:L3"/>
    <mergeCell ref="M2:M3"/>
  </mergeCells>
  <pageMargins left="0.118110236220472" right="0.118110236220472" top="0.15748031496063" bottom="0.15748031496063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41"/>
  <sheetViews>
    <sheetView tabSelected="1" workbookViewId="0">
      <selection activeCell="S13" sqref="S13"/>
    </sheetView>
  </sheetViews>
  <sheetFormatPr defaultColWidth="9" defaultRowHeight="13.5"/>
  <cols>
    <col min="1" max="1" width="5.75" style="3" customWidth="1"/>
    <col min="2" max="2" width="10.25" style="4" customWidth="1"/>
    <col min="3" max="3" width="8" style="5" customWidth="1"/>
    <col min="4" max="5" width="3.5" style="6" customWidth="1"/>
    <col min="6" max="6" width="4.5" style="6" customWidth="1"/>
    <col min="7" max="7" width="4.875" style="6" customWidth="1"/>
    <col min="8" max="8" width="3.5" style="6" customWidth="1"/>
    <col min="9" max="9" width="4.5" style="7" customWidth="1"/>
    <col min="10" max="10" width="5.5" style="7" customWidth="1"/>
    <col min="11" max="11" width="5.5" style="3" customWidth="1"/>
    <col min="12" max="12" width="4.875" style="8" customWidth="1"/>
    <col min="13" max="13" width="9.5" style="3" customWidth="1"/>
    <col min="14" max="14" width="6.75" style="3" customWidth="1"/>
    <col min="15" max="16" width="5.625" style="3" customWidth="1"/>
    <col min="17" max="17" width="10.625" style="3" customWidth="1"/>
    <col min="18" max="16384" width="9" style="3"/>
  </cols>
  <sheetData>
    <row r="1" ht="28.5" customHeight="1" spans="2:17">
      <c r="B1" s="9" t="s">
        <v>22</v>
      </c>
      <c r="C1" s="10"/>
      <c r="D1" s="10"/>
      <c r="E1" s="10"/>
      <c r="F1" s="10"/>
      <c r="G1" s="10"/>
      <c r="H1" s="10"/>
      <c r="I1" s="26"/>
      <c r="J1" s="26"/>
      <c r="K1" s="26"/>
      <c r="L1" s="26"/>
      <c r="M1" s="26"/>
      <c r="N1" s="26"/>
      <c r="O1" s="26"/>
      <c r="P1" s="26"/>
      <c r="Q1" s="26"/>
    </row>
    <row r="2" s="1" customFormat="1" ht="102" customHeight="1" spans="1:17">
      <c r="A2" s="11" t="s">
        <v>1</v>
      </c>
      <c r="B2" s="12" t="s">
        <v>2</v>
      </c>
      <c r="C2" s="12" t="s">
        <v>3</v>
      </c>
      <c r="D2" s="13" t="s">
        <v>23</v>
      </c>
      <c r="E2" s="13" t="s">
        <v>24</v>
      </c>
      <c r="F2" s="14" t="s">
        <v>6</v>
      </c>
      <c r="G2" s="14" t="s">
        <v>7</v>
      </c>
      <c r="H2" s="13" t="s">
        <v>25</v>
      </c>
      <c r="I2" s="27" t="s">
        <v>26</v>
      </c>
      <c r="J2" s="27" t="s">
        <v>27</v>
      </c>
      <c r="K2" s="28" t="s">
        <v>28</v>
      </c>
      <c r="L2" s="29" t="s">
        <v>8</v>
      </c>
      <c r="M2" s="28" t="s">
        <v>9</v>
      </c>
      <c r="N2" s="28" t="s">
        <v>10</v>
      </c>
      <c r="O2" s="29" t="s">
        <v>11</v>
      </c>
      <c r="P2" s="29" t="s">
        <v>12</v>
      </c>
      <c r="Q2" s="40" t="s">
        <v>13</v>
      </c>
    </row>
    <row r="3" s="1" customFormat="1" ht="17.25" customHeight="1" spans="1:17">
      <c r="A3" s="15"/>
      <c r="B3" s="16"/>
      <c r="C3" s="16"/>
      <c r="D3" s="13">
        <v>3</v>
      </c>
      <c r="E3" s="13">
        <v>3</v>
      </c>
      <c r="F3" s="17"/>
      <c r="G3" s="17"/>
      <c r="H3" s="13">
        <v>2</v>
      </c>
      <c r="I3" s="30"/>
      <c r="J3" s="30"/>
      <c r="K3" s="31"/>
      <c r="L3" s="32"/>
      <c r="M3" s="31"/>
      <c r="N3" s="31"/>
      <c r="O3" s="33"/>
      <c r="P3" s="33"/>
      <c r="Q3" s="33"/>
    </row>
    <row r="4" spans="1:17">
      <c r="A4" s="18">
        <v>1</v>
      </c>
      <c r="B4" s="19" t="s">
        <v>29</v>
      </c>
      <c r="C4" s="19" t="s">
        <v>30</v>
      </c>
      <c r="D4" s="20">
        <v>96</v>
      </c>
      <c r="E4" s="20">
        <v>97</v>
      </c>
      <c r="F4" s="20">
        <f t="shared" ref="F4:F38" si="0">SUM(D4:E4)</f>
        <v>193</v>
      </c>
      <c r="G4" s="20">
        <f t="shared" ref="G4:G41" si="1">F4*3</f>
        <v>579</v>
      </c>
      <c r="H4" s="20">
        <v>96</v>
      </c>
      <c r="I4" s="34">
        <f>SUM(H4:H4)</f>
        <v>96</v>
      </c>
      <c r="J4" s="34">
        <f t="shared" ref="J4:J41" si="2">I4*2</f>
        <v>192</v>
      </c>
      <c r="K4" s="18">
        <f t="shared" ref="K4:K41" si="3">G4+J4</f>
        <v>771</v>
      </c>
      <c r="L4" s="18">
        <v>8</v>
      </c>
      <c r="M4" s="35">
        <f t="shared" ref="M4:M38" si="4">K4/L4</f>
        <v>96.375</v>
      </c>
      <c r="N4" s="36">
        <f t="shared" ref="N4:N41" si="5">M4*90%</f>
        <v>86.7375</v>
      </c>
      <c r="O4" s="36">
        <v>7</v>
      </c>
      <c r="P4" s="36">
        <v>0</v>
      </c>
      <c r="Q4" s="36">
        <f t="shared" ref="Q4:Q41" si="6">SUM(N4:P4)</f>
        <v>93.7375</v>
      </c>
    </row>
    <row r="5" spans="1:17">
      <c r="A5" s="18">
        <v>2</v>
      </c>
      <c r="B5" s="19" t="s">
        <v>31</v>
      </c>
      <c r="C5" s="19" t="s">
        <v>32</v>
      </c>
      <c r="D5" s="20">
        <v>92</v>
      </c>
      <c r="E5" s="20">
        <v>96</v>
      </c>
      <c r="F5" s="20">
        <f t="shared" si="0"/>
        <v>188</v>
      </c>
      <c r="G5" s="20">
        <f t="shared" si="1"/>
        <v>564</v>
      </c>
      <c r="H5" s="20"/>
      <c r="I5" s="34"/>
      <c r="J5" s="34">
        <f t="shared" si="2"/>
        <v>0</v>
      </c>
      <c r="K5" s="18">
        <f t="shared" si="3"/>
        <v>564</v>
      </c>
      <c r="L5" s="18">
        <v>6</v>
      </c>
      <c r="M5" s="35">
        <f t="shared" si="4"/>
        <v>94</v>
      </c>
      <c r="N5" s="36">
        <f t="shared" si="5"/>
        <v>84.6</v>
      </c>
      <c r="O5" s="36">
        <v>6.7</v>
      </c>
      <c r="P5" s="36">
        <v>0</v>
      </c>
      <c r="Q5" s="36">
        <f t="shared" si="6"/>
        <v>91.3</v>
      </c>
    </row>
    <row r="6" spans="1:17">
      <c r="A6" s="18">
        <v>3</v>
      </c>
      <c r="B6" s="19" t="s">
        <v>33</v>
      </c>
      <c r="C6" s="19" t="s">
        <v>34</v>
      </c>
      <c r="D6" s="20">
        <v>92</v>
      </c>
      <c r="E6" s="20">
        <v>93</v>
      </c>
      <c r="F6" s="20">
        <f t="shared" si="0"/>
        <v>185</v>
      </c>
      <c r="G6" s="20">
        <f t="shared" si="1"/>
        <v>555</v>
      </c>
      <c r="H6" s="20">
        <v>94</v>
      </c>
      <c r="I6" s="34">
        <f>SUM(H6:H6)</f>
        <v>94</v>
      </c>
      <c r="J6" s="34">
        <f t="shared" si="2"/>
        <v>188</v>
      </c>
      <c r="K6" s="18">
        <f t="shared" si="3"/>
        <v>743</v>
      </c>
      <c r="L6" s="18">
        <v>8</v>
      </c>
      <c r="M6" s="35">
        <f t="shared" si="4"/>
        <v>92.875</v>
      </c>
      <c r="N6" s="36">
        <f t="shared" si="5"/>
        <v>83.5875</v>
      </c>
      <c r="O6" s="36">
        <v>6</v>
      </c>
      <c r="P6" s="36">
        <v>0</v>
      </c>
      <c r="Q6" s="36">
        <f t="shared" si="6"/>
        <v>89.5875</v>
      </c>
    </row>
    <row r="7" spans="1:17">
      <c r="A7" s="18">
        <v>4</v>
      </c>
      <c r="B7" s="19" t="s">
        <v>35</v>
      </c>
      <c r="C7" s="19" t="s">
        <v>36</v>
      </c>
      <c r="D7" s="20">
        <v>90</v>
      </c>
      <c r="E7" s="20">
        <v>95</v>
      </c>
      <c r="F7" s="20">
        <f t="shared" si="0"/>
        <v>185</v>
      </c>
      <c r="G7" s="20">
        <f t="shared" si="1"/>
        <v>555</v>
      </c>
      <c r="H7" s="20"/>
      <c r="I7" s="34"/>
      <c r="J7" s="34">
        <f t="shared" si="2"/>
        <v>0</v>
      </c>
      <c r="K7" s="18">
        <f t="shared" si="3"/>
        <v>555</v>
      </c>
      <c r="L7" s="18">
        <v>6</v>
      </c>
      <c r="M7" s="35">
        <f t="shared" si="4"/>
        <v>92.5</v>
      </c>
      <c r="N7" s="36">
        <f t="shared" si="5"/>
        <v>83.25</v>
      </c>
      <c r="O7" s="36">
        <v>6</v>
      </c>
      <c r="P7" s="36">
        <v>0</v>
      </c>
      <c r="Q7" s="36">
        <f t="shared" si="6"/>
        <v>89.25</v>
      </c>
    </row>
    <row r="8" spans="1:17">
      <c r="A8" s="18">
        <v>5</v>
      </c>
      <c r="B8" s="19" t="s">
        <v>37</v>
      </c>
      <c r="C8" s="19" t="s">
        <v>38</v>
      </c>
      <c r="D8" s="20">
        <v>90</v>
      </c>
      <c r="E8" s="20">
        <v>94</v>
      </c>
      <c r="F8" s="20">
        <f t="shared" si="0"/>
        <v>184</v>
      </c>
      <c r="G8" s="20">
        <f t="shared" si="1"/>
        <v>552</v>
      </c>
      <c r="H8" s="20"/>
      <c r="I8" s="34"/>
      <c r="J8" s="34">
        <f t="shared" si="2"/>
        <v>0</v>
      </c>
      <c r="K8" s="18">
        <f t="shared" si="3"/>
        <v>552</v>
      </c>
      <c r="L8" s="18">
        <v>6</v>
      </c>
      <c r="M8" s="35">
        <f t="shared" si="4"/>
        <v>92</v>
      </c>
      <c r="N8" s="36">
        <f t="shared" si="5"/>
        <v>82.8</v>
      </c>
      <c r="O8" s="36">
        <v>6</v>
      </c>
      <c r="P8" s="36">
        <v>0</v>
      </c>
      <c r="Q8" s="36">
        <f t="shared" si="6"/>
        <v>88.8</v>
      </c>
    </row>
    <row r="9" spans="1:17">
      <c r="A9" s="18">
        <v>6</v>
      </c>
      <c r="B9" s="19" t="s">
        <v>39</v>
      </c>
      <c r="C9" s="19" t="s">
        <v>19</v>
      </c>
      <c r="D9" s="20">
        <v>91</v>
      </c>
      <c r="E9" s="20">
        <v>93</v>
      </c>
      <c r="F9" s="20">
        <f t="shared" si="0"/>
        <v>184</v>
      </c>
      <c r="G9" s="20">
        <f t="shared" si="1"/>
        <v>552</v>
      </c>
      <c r="H9" s="20"/>
      <c r="I9" s="34"/>
      <c r="J9" s="34">
        <f t="shared" si="2"/>
        <v>0</v>
      </c>
      <c r="K9" s="18">
        <f t="shared" si="3"/>
        <v>552</v>
      </c>
      <c r="L9" s="18">
        <v>6</v>
      </c>
      <c r="M9" s="35">
        <f t="shared" si="4"/>
        <v>92</v>
      </c>
      <c r="N9" s="36">
        <f t="shared" si="5"/>
        <v>82.8</v>
      </c>
      <c r="O9" s="36">
        <v>6</v>
      </c>
      <c r="P9" s="36">
        <v>0</v>
      </c>
      <c r="Q9" s="36">
        <f t="shared" si="6"/>
        <v>88.8</v>
      </c>
    </row>
    <row r="10" s="2" customFormat="1" spans="1:18">
      <c r="A10" s="20">
        <v>7</v>
      </c>
      <c r="B10" s="19" t="s">
        <v>40</v>
      </c>
      <c r="C10" s="19" t="s">
        <v>41</v>
      </c>
      <c r="D10" s="20">
        <v>91</v>
      </c>
      <c r="E10" s="20">
        <v>89</v>
      </c>
      <c r="F10" s="20">
        <f t="shared" si="0"/>
        <v>180</v>
      </c>
      <c r="G10" s="20">
        <f t="shared" si="1"/>
        <v>540</v>
      </c>
      <c r="H10" s="20">
        <v>95</v>
      </c>
      <c r="I10" s="34">
        <f>SUM(H10:H10)</f>
        <v>95</v>
      </c>
      <c r="J10" s="34">
        <f t="shared" si="2"/>
        <v>190</v>
      </c>
      <c r="K10" s="18">
        <f t="shared" si="3"/>
        <v>730</v>
      </c>
      <c r="L10" s="18">
        <v>8</v>
      </c>
      <c r="M10" s="35">
        <f t="shared" si="4"/>
        <v>91.25</v>
      </c>
      <c r="N10" s="36">
        <f t="shared" si="5"/>
        <v>82.125</v>
      </c>
      <c r="O10" s="36">
        <v>6</v>
      </c>
      <c r="P10" s="36">
        <v>0</v>
      </c>
      <c r="Q10" s="36">
        <f t="shared" si="6"/>
        <v>88.125</v>
      </c>
      <c r="R10" s="3"/>
    </row>
    <row r="11" spans="1:17">
      <c r="A11" s="18">
        <v>8</v>
      </c>
      <c r="B11" s="19" t="s">
        <v>42</v>
      </c>
      <c r="C11" s="19" t="s">
        <v>43</v>
      </c>
      <c r="D11" s="20">
        <v>83</v>
      </c>
      <c r="E11" s="20">
        <v>94</v>
      </c>
      <c r="F11" s="20">
        <f t="shared" si="0"/>
        <v>177</v>
      </c>
      <c r="G11" s="20">
        <f t="shared" si="1"/>
        <v>531</v>
      </c>
      <c r="H11" s="20">
        <v>95</v>
      </c>
      <c r="I11" s="34">
        <f>SUM(H11:H11)</f>
        <v>95</v>
      </c>
      <c r="J11" s="34">
        <f t="shared" si="2"/>
        <v>190</v>
      </c>
      <c r="K11" s="18">
        <f t="shared" si="3"/>
        <v>721</v>
      </c>
      <c r="L11" s="20">
        <v>8</v>
      </c>
      <c r="M11" s="35">
        <f t="shared" si="4"/>
        <v>90.125</v>
      </c>
      <c r="N11" s="36">
        <f t="shared" si="5"/>
        <v>81.1125</v>
      </c>
      <c r="O11" s="34">
        <v>6</v>
      </c>
      <c r="P11" s="36">
        <v>0</v>
      </c>
      <c r="Q11" s="34">
        <f t="shared" si="6"/>
        <v>87.1125</v>
      </c>
    </row>
    <row r="12" spans="1:17">
      <c r="A12" s="18">
        <v>9</v>
      </c>
      <c r="B12" s="19" t="s">
        <v>44</v>
      </c>
      <c r="C12" s="19" t="s">
        <v>45</v>
      </c>
      <c r="D12" s="20">
        <v>86</v>
      </c>
      <c r="E12" s="20">
        <v>94</v>
      </c>
      <c r="F12" s="20">
        <f t="shared" si="0"/>
        <v>180</v>
      </c>
      <c r="G12" s="20">
        <f t="shared" si="1"/>
        <v>540</v>
      </c>
      <c r="H12" s="20"/>
      <c r="I12" s="34"/>
      <c r="J12" s="34">
        <f t="shared" si="2"/>
        <v>0</v>
      </c>
      <c r="K12" s="18">
        <f t="shared" si="3"/>
        <v>540</v>
      </c>
      <c r="L12" s="18">
        <v>6</v>
      </c>
      <c r="M12" s="35">
        <f t="shared" si="4"/>
        <v>90</v>
      </c>
      <c r="N12" s="36">
        <f t="shared" si="5"/>
        <v>81</v>
      </c>
      <c r="O12" s="36">
        <v>6</v>
      </c>
      <c r="P12" s="36">
        <v>0</v>
      </c>
      <c r="Q12" s="36">
        <f t="shared" si="6"/>
        <v>87</v>
      </c>
    </row>
    <row r="13" spans="1:17">
      <c r="A13" s="18">
        <v>10</v>
      </c>
      <c r="B13" s="19" t="s">
        <v>46</v>
      </c>
      <c r="C13" s="19" t="s">
        <v>47</v>
      </c>
      <c r="D13" s="20">
        <v>88</v>
      </c>
      <c r="E13" s="20">
        <v>89</v>
      </c>
      <c r="F13" s="20">
        <f t="shared" si="0"/>
        <v>177</v>
      </c>
      <c r="G13" s="20">
        <f t="shared" si="1"/>
        <v>531</v>
      </c>
      <c r="H13" s="20"/>
      <c r="I13" s="34"/>
      <c r="J13" s="34">
        <f t="shared" si="2"/>
        <v>0</v>
      </c>
      <c r="K13" s="18">
        <f t="shared" si="3"/>
        <v>531</v>
      </c>
      <c r="L13" s="18">
        <v>6</v>
      </c>
      <c r="M13" s="35">
        <f t="shared" si="4"/>
        <v>88.5</v>
      </c>
      <c r="N13" s="36">
        <f t="shared" si="5"/>
        <v>79.65</v>
      </c>
      <c r="O13" s="36">
        <v>6.7</v>
      </c>
      <c r="P13" s="36">
        <v>0</v>
      </c>
      <c r="Q13" s="36">
        <f t="shared" si="6"/>
        <v>86.35</v>
      </c>
    </row>
    <row r="14" spans="1:17">
      <c r="A14" s="18">
        <v>11</v>
      </c>
      <c r="B14" s="19" t="s">
        <v>48</v>
      </c>
      <c r="C14" s="19" t="s">
        <v>49</v>
      </c>
      <c r="D14" s="20">
        <v>89</v>
      </c>
      <c r="E14" s="20">
        <v>89</v>
      </c>
      <c r="F14" s="20">
        <f t="shared" si="0"/>
        <v>178</v>
      </c>
      <c r="G14" s="20">
        <f t="shared" si="1"/>
        <v>534</v>
      </c>
      <c r="H14" s="20"/>
      <c r="I14" s="34"/>
      <c r="J14" s="34">
        <f t="shared" si="2"/>
        <v>0</v>
      </c>
      <c r="K14" s="18">
        <f t="shared" si="3"/>
        <v>534</v>
      </c>
      <c r="L14" s="18">
        <v>6</v>
      </c>
      <c r="M14" s="35">
        <f t="shared" si="4"/>
        <v>89</v>
      </c>
      <c r="N14" s="36">
        <f t="shared" si="5"/>
        <v>80.1</v>
      </c>
      <c r="O14" s="36">
        <v>6</v>
      </c>
      <c r="P14" s="36">
        <v>0</v>
      </c>
      <c r="Q14" s="36">
        <f t="shared" si="6"/>
        <v>86.1</v>
      </c>
    </row>
    <row r="15" spans="1:17">
      <c r="A15" s="18">
        <v>12</v>
      </c>
      <c r="B15" s="19" t="s">
        <v>50</v>
      </c>
      <c r="C15" s="19" t="s">
        <v>51</v>
      </c>
      <c r="D15" s="20">
        <v>85</v>
      </c>
      <c r="E15" s="20">
        <v>91</v>
      </c>
      <c r="F15" s="20">
        <f t="shared" si="0"/>
        <v>176</v>
      </c>
      <c r="G15" s="20">
        <f t="shared" si="1"/>
        <v>528</v>
      </c>
      <c r="H15" s="20"/>
      <c r="I15" s="34"/>
      <c r="J15" s="34">
        <f t="shared" si="2"/>
        <v>0</v>
      </c>
      <c r="K15" s="18">
        <f t="shared" si="3"/>
        <v>528</v>
      </c>
      <c r="L15" s="18">
        <v>6</v>
      </c>
      <c r="M15" s="35">
        <f t="shared" si="4"/>
        <v>88</v>
      </c>
      <c r="N15" s="36">
        <f t="shared" si="5"/>
        <v>79.2</v>
      </c>
      <c r="O15" s="36">
        <v>6.7</v>
      </c>
      <c r="P15" s="36">
        <v>0</v>
      </c>
      <c r="Q15" s="36">
        <f t="shared" si="6"/>
        <v>85.9</v>
      </c>
    </row>
    <row r="16" spans="1:17">
      <c r="A16" s="18">
        <v>13</v>
      </c>
      <c r="B16" s="19" t="s">
        <v>52</v>
      </c>
      <c r="C16" s="19" t="s">
        <v>53</v>
      </c>
      <c r="D16" s="20">
        <v>87</v>
      </c>
      <c r="E16" s="20">
        <v>90</v>
      </c>
      <c r="F16" s="20">
        <f t="shared" si="0"/>
        <v>177</v>
      </c>
      <c r="G16" s="20">
        <f t="shared" si="1"/>
        <v>531</v>
      </c>
      <c r="H16" s="20"/>
      <c r="I16" s="34"/>
      <c r="J16" s="34">
        <f t="shared" si="2"/>
        <v>0</v>
      </c>
      <c r="K16" s="18">
        <f t="shared" si="3"/>
        <v>531</v>
      </c>
      <c r="L16" s="18">
        <v>6</v>
      </c>
      <c r="M16" s="35">
        <f t="shared" si="4"/>
        <v>88.5</v>
      </c>
      <c r="N16" s="36">
        <f t="shared" si="5"/>
        <v>79.65</v>
      </c>
      <c r="O16" s="36">
        <v>6</v>
      </c>
      <c r="P16" s="36">
        <v>0</v>
      </c>
      <c r="Q16" s="36">
        <f t="shared" si="6"/>
        <v>85.65</v>
      </c>
    </row>
    <row r="17" spans="1:17">
      <c r="A17" s="18">
        <v>14</v>
      </c>
      <c r="B17" s="19" t="s">
        <v>54</v>
      </c>
      <c r="C17" s="19" t="s">
        <v>55</v>
      </c>
      <c r="D17" s="20">
        <v>81</v>
      </c>
      <c r="E17" s="20">
        <v>94</v>
      </c>
      <c r="F17" s="20">
        <f t="shared" si="0"/>
        <v>175</v>
      </c>
      <c r="G17" s="20">
        <f t="shared" si="1"/>
        <v>525</v>
      </c>
      <c r="H17" s="20"/>
      <c r="I17" s="34"/>
      <c r="J17" s="34">
        <f t="shared" si="2"/>
        <v>0</v>
      </c>
      <c r="K17" s="18">
        <f t="shared" si="3"/>
        <v>525</v>
      </c>
      <c r="L17" s="18">
        <v>6</v>
      </c>
      <c r="M17" s="35">
        <f t="shared" si="4"/>
        <v>87.5</v>
      </c>
      <c r="N17" s="36">
        <f t="shared" si="5"/>
        <v>78.75</v>
      </c>
      <c r="O17" s="36">
        <v>6.7</v>
      </c>
      <c r="P17" s="36">
        <v>0</v>
      </c>
      <c r="Q17" s="36">
        <f t="shared" si="6"/>
        <v>85.45</v>
      </c>
    </row>
    <row r="18" spans="1:17">
      <c r="A18" s="18">
        <v>15</v>
      </c>
      <c r="B18" s="19" t="s">
        <v>56</v>
      </c>
      <c r="C18" s="19" t="s">
        <v>57</v>
      </c>
      <c r="D18" s="20">
        <v>87</v>
      </c>
      <c r="E18" s="20">
        <v>87</v>
      </c>
      <c r="F18" s="20">
        <f t="shared" si="0"/>
        <v>174</v>
      </c>
      <c r="G18" s="20">
        <f t="shared" si="1"/>
        <v>522</v>
      </c>
      <c r="H18" s="20"/>
      <c r="I18" s="34"/>
      <c r="J18" s="34">
        <f t="shared" si="2"/>
        <v>0</v>
      </c>
      <c r="K18" s="18">
        <f t="shared" si="3"/>
        <v>522</v>
      </c>
      <c r="L18" s="18">
        <v>6</v>
      </c>
      <c r="M18" s="35">
        <f t="shared" si="4"/>
        <v>87</v>
      </c>
      <c r="N18" s="36">
        <f t="shared" si="5"/>
        <v>78.3</v>
      </c>
      <c r="O18" s="36">
        <v>7</v>
      </c>
      <c r="P18" s="36">
        <v>0</v>
      </c>
      <c r="Q18" s="36">
        <f t="shared" si="6"/>
        <v>85.3</v>
      </c>
    </row>
    <row r="19" spans="1:17">
      <c r="A19" s="18">
        <v>16</v>
      </c>
      <c r="B19" s="19" t="s">
        <v>58</v>
      </c>
      <c r="C19" s="21" t="s">
        <v>59</v>
      </c>
      <c r="D19" s="20">
        <v>80</v>
      </c>
      <c r="E19" s="20">
        <v>94</v>
      </c>
      <c r="F19" s="20">
        <f t="shared" si="0"/>
        <v>174</v>
      </c>
      <c r="G19" s="20">
        <f t="shared" si="1"/>
        <v>522</v>
      </c>
      <c r="H19" s="20"/>
      <c r="I19" s="34"/>
      <c r="J19" s="34">
        <f t="shared" si="2"/>
        <v>0</v>
      </c>
      <c r="K19" s="18">
        <f t="shared" si="3"/>
        <v>522</v>
      </c>
      <c r="L19" s="18">
        <v>6</v>
      </c>
      <c r="M19" s="35">
        <f t="shared" si="4"/>
        <v>87</v>
      </c>
      <c r="N19" s="36">
        <f t="shared" si="5"/>
        <v>78.3</v>
      </c>
      <c r="O19" s="36">
        <v>6.7</v>
      </c>
      <c r="P19" s="36">
        <v>0</v>
      </c>
      <c r="Q19" s="36">
        <f t="shared" si="6"/>
        <v>85</v>
      </c>
    </row>
    <row r="20" spans="1:17">
      <c r="A20" s="18">
        <v>17</v>
      </c>
      <c r="B20" s="19" t="s">
        <v>60</v>
      </c>
      <c r="C20" s="19" t="s">
        <v>61</v>
      </c>
      <c r="D20" s="20">
        <v>83</v>
      </c>
      <c r="E20" s="20">
        <v>92</v>
      </c>
      <c r="F20" s="20">
        <f t="shared" si="0"/>
        <v>175</v>
      </c>
      <c r="G20" s="20">
        <f t="shared" si="1"/>
        <v>525</v>
      </c>
      <c r="H20" s="20"/>
      <c r="I20" s="34"/>
      <c r="J20" s="34">
        <f t="shared" si="2"/>
        <v>0</v>
      </c>
      <c r="K20" s="18">
        <f t="shared" si="3"/>
        <v>525</v>
      </c>
      <c r="L20" s="18">
        <v>6</v>
      </c>
      <c r="M20" s="35">
        <f t="shared" si="4"/>
        <v>87.5</v>
      </c>
      <c r="N20" s="36">
        <f t="shared" si="5"/>
        <v>78.75</v>
      </c>
      <c r="O20" s="36">
        <v>6</v>
      </c>
      <c r="P20" s="36">
        <v>0</v>
      </c>
      <c r="Q20" s="36">
        <f t="shared" si="6"/>
        <v>84.75</v>
      </c>
    </row>
    <row r="21" spans="1:17">
      <c r="A21" s="18">
        <v>18</v>
      </c>
      <c r="B21" s="19" t="s">
        <v>62</v>
      </c>
      <c r="C21" s="19" t="s">
        <v>63</v>
      </c>
      <c r="D21" s="20">
        <v>80</v>
      </c>
      <c r="E21" s="20">
        <v>95</v>
      </c>
      <c r="F21" s="20">
        <f t="shared" si="0"/>
        <v>175</v>
      </c>
      <c r="G21" s="20">
        <f t="shared" si="1"/>
        <v>525</v>
      </c>
      <c r="H21" s="20"/>
      <c r="I21" s="34"/>
      <c r="J21" s="34">
        <f t="shared" si="2"/>
        <v>0</v>
      </c>
      <c r="K21" s="18">
        <f t="shared" si="3"/>
        <v>525</v>
      </c>
      <c r="L21" s="18">
        <v>6</v>
      </c>
      <c r="M21" s="35">
        <f t="shared" si="4"/>
        <v>87.5</v>
      </c>
      <c r="N21" s="36">
        <f t="shared" si="5"/>
        <v>78.75</v>
      </c>
      <c r="O21" s="36">
        <v>6</v>
      </c>
      <c r="P21" s="36">
        <v>0</v>
      </c>
      <c r="Q21" s="36">
        <f t="shared" si="6"/>
        <v>84.75</v>
      </c>
    </row>
    <row r="22" spans="1:17">
      <c r="A22" s="18">
        <v>19</v>
      </c>
      <c r="B22" s="19" t="s">
        <v>64</v>
      </c>
      <c r="C22" s="19" t="s">
        <v>65</v>
      </c>
      <c r="D22" s="20">
        <v>83</v>
      </c>
      <c r="E22" s="20">
        <v>90</v>
      </c>
      <c r="F22" s="20">
        <f t="shared" si="0"/>
        <v>173</v>
      </c>
      <c r="G22" s="20">
        <f t="shared" si="1"/>
        <v>519</v>
      </c>
      <c r="H22" s="20"/>
      <c r="I22" s="34"/>
      <c r="J22" s="34">
        <f t="shared" si="2"/>
        <v>0</v>
      </c>
      <c r="K22" s="18">
        <f t="shared" si="3"/>
        <v>519</v>
      </c>
      <c r="L22" s="18">
        <v>6</v>
      </c>
      <c r="M22" s="35">
        <f t="shared" si="4"/>
        <v>86.5</v>
      </c>
      <c r="N22" s="36">
        <f t="shared" si="5"/>
        <v>77.85</v>
      </c>
      <c r="O22" s="36">
        <v>6</v>
      </c>
      <c r="P22" s="36">
        <v>0</v>
      </c>
      <c r="Q22" s="36">
        <f t="shared" si="6"/>
        <v>83.85</v>
      </c>
    </row>
    <row r="23" spans="1:17">
      <c r="A23" s="18">
        <v>20</v>
      </c>
      <c r="B23" s="19" t="s">
        <v>66</v>
      </c>
      <c r="C23" s="19" t="s">
        <v>67</v>
      </c>
      <c r="D23" s="20">
        <v>79</v>
      </c>
      <c r="E23" s="20">
        <v>91</v>
      </c>
      <c r="F23" s="20">
        <f t="shared" si="0"/>
        <v>170</v>
      </c>
      <c r="G23" s="20">
        <f t="shared" si="1"/>
        <v>510</v>
      </c>
      <c r="H23" s="20"/>
      <c r="I23" s="34"/>
      <c r="J23" s="34">
        <f t="shared" si="2"/>
        <v>0</v>
      </c>
      <c r="K23" s="18">
        <f t="shared" si="3"/>
        <v>510</v>
      </c>
      <c r="L23" s="18">
        <v>6</v>
      </c>
      <c r="M23" s="35">
        <f t="shared" si="4"/>
        <v>85</v>
      </c>
      <c r="N23" s="36">
        <f t="shared" si="5"/>
        <v>76.5</v>
      </c>
      <c r="O23" s="36">
        <v>6.7</v>
      </c>
      <c r="P23" s="36">
        <v>0</v>
      </c>
      <c r="Q23" s="36">
        <f t="shared" si="6"/>
        <v>83.2</v>
      </c>
    </row>
    <row r="24" spans="1:17">
      <c r="A24" s="18">
        <v>21</v>
      </c>
      <c r="B24" s="19" t="s">
        <v>68</v>
      </c>
      <c r="C24" s="19" t="s">
        <v>69</v>
      </c>
      <c r="D24" s="20">
        <v>77</v>
      </c>
      <c r="E24" s="20">
        <v>94</v>
      </c>
      <c r="F24" s="20">
        <f t="shared" si="0"/>
        <v>171</v>
      </c>
      <c r="G24" s="20">
        <f t="shared" si="1"/>
        <v>513</v>
      </c>
      <c r="H24" s="20"/>
      <c r="I24" s="34"/>
      <c r="J24" s="34">
        <f t="shared" si="2"/>
        <v>0</v>
      </c>
      <c r="K24" s="18">
        <f t="shared" si="3"/>
        <v>513</v>
      </c>
      <c r="L24" s="18">
        <v>6</v>
      </c>
      <c r="M24" s="35">
        <f t="shared" si="4"/>
        <v>85.5</v>
      </c>
      <c r="N24" s="36">
        <f t="shared" si="5"/>
        <v>76.95</v>
      </c>
      <c r="O24" s="36">
        <v>6</v>
      </c>
      <c r="P24" s="36">
        <v>0</v>
      </c>
      <c r="Q24" s="36">
        <f t="shared" si="6"/>
        <v>82.95</v>
      </c>
    </row>
    <row r="25" spans="1:17">
      <c r="A25" s="18">
        <v>22</v>
      </c>
      <c r="B25" s="19" t="s">
        <v>70</v>
      </c>
      <c r="C25" s="19" t="s">
        <v>71</v>
      </c>
      <c r="D25" s="20">
        <v>84</v>
      </c>
      <c r="E25" s="20">
        <v>86</v>
      </c>
      <c r="F25" s="20">
        <f t="shared" si="0"/>
        <v>170</v>
      </c>
      <c r="G25" s="20">
        <f t="shared" si="1"/>
        <v>510</v>
      </c>
      <c r="H25" s="20"/>
      <c r="I25" s="34"/>
      <c r="J25" s="34">
        <f t="shared" si="2"/>
        <v>0</v>
      </c>
      <c r="K25" s="18">
        <f t="shared" si="3"/>
        <v>510</v>
      </c>
      <c r="L25" s="18">
        <v>6</v>
      </c>
      <c r="M25" s="35">
        <f t="shared" si="4"/>
        <v>85</v>
      </c>
      <c r="N25" s="36">
        <f t="shared" si="5"/>
        <v>76.5</v>
      </c>
      <c r="O25" s="36">
        <v>6</v>
      </c>
      <c r="P25" s="36">
        <v>0</v>
      </c>
      <c r="Q25" s="36">
        <f t="shared" si="6"/>
        <v>82.5</v>
      </c>
    </row>
    <row r="26" spans="1:17">
      <c r="A26" s="18">
        <v>23</v>
      </c>
      <c r="B26" s="19" t="s">
        <v>72</v>
      </c>
      <c r="C26" s="19" t="s">
        <v>73</v>
      </c>
      <c r="D26" s="20">
        <v>80</v>
      </c>
      <c r="E26" s="20">
        <v>88</v>
      </c>
      <c r="F26" s="20">
        <f t="shared" si="0"/>
        <v>168</v>
      </c>
      <c r="G26" s="20">
        <f t="shared" si="1"/>
        <v>504</v>
      </c>
      <c r="H26" s="20"/>
      <c r="I26" s="34"/>
      <c r="J26" s="34">
        <f t="shared" si="2"/>
        <v>0</v>
      </c>
      <c r="K26" s="18">
        <f t="shared" si="3"/>
        <v>504</v>
      </c>
      <c r="L26" s="18">
        <v>6</v>
      </c>
      <c r="M26" s="35">
        <f t="shared" si="4"/>
        <v>84</v>
      </c>
      <c r="N26" s="36">
        <f t="shared" si="5"/>
        <v>75.6</v>
      </c>
      <c r="O26" s="36">
        <v>6</v>
      </c>
      <c r="P26" s="36">
        <v>0</v>
      </c>
      <c r="Q26" s="36">
        <f t="shared" si="6"/>
        <v>81.6</v>
      </c>
    </row>
    <row r="27" spans="1:17">
      <c r="A27" s="18">
        <v>24</v>
      </c>
      <c r="B27" s="19" t="s">
        <v>74</v>
      </c>
      <c r="C27" s="19" t="s">
        <v>75</v>
      </c>
      <c r="D27" s="20">
        <v>72</v>
      </c>
      <c r="E27" s="20">
        <v>92</v>
      </c>
      <c r="F27" s="20">
        <f t="shared" si="0"/>
        <v>164</v>
      </c>
      <c r="G27" s="20">
        <f t="shared" si="1"/>
        <v>492</v>
      </c>
      <c r="H27" s="20"/>
      <c r="I27" s="34"/>
      <c r="J27" s="34">
        <f t="shared" si="2"/>
        <v>0</v>
      </c>
      <c r="K27" s="18">
        <f t="shared" si="3"/>
        <v>492</v>
      </c>
      <c r="L27" s="18">
        <v>6</v>
      </c>
      <c r="M27" s="35">
        <f t="shared" si="4"/>
        <v>82</v>
      </c>
      <c r="N27" s="36">
        <f t="shared" si="5"/>
        <v>73.8</v>
      </c>
      <c r="O27" s="36">
        <v>6</v>
      </c>
      <c r="P27" s="36">
        <v>0</v>
      </c>
      <c r="Q27" s="36">
        <f t="shared" si="6"/>
        <v>79.8</v>
      </c>
    </row>
    <row r="28" spans="1:17">
      <c r="A28" s="18">
        <v>25</v>
      </c>
      <c r="B28" s="19" t="s">
        <v>76</v>
      </c>
      <c r="C28" s="19" t="s">
        <v>77</v>
      </c>
      <c r="D28" s="20">
        <v>76</v>
      </c>
      <c r="E28" s="20">
        <v>87</v>
      </c>
      <c r="F28" s="20">
        <f t="shared" si="0"/>
        <v>163</v>
      </c>
      <c r="G28" s="20">
        <f t="shared" si="1"/>
        <v>489</v>
      </c>
      <c r="H28" s="20"/>
      <c r="I28" s="34"/>
      <c r="J28" s="34">
        <f t="shared" si="2"/>
        <v>0</v>
      </c>
      <c r="K28" s="18">
        <f t="shared" si="3"/>
        <v>489</v>
      </c>
      <c r="L28" s="18">
        <v>6</v>
      </c>
      <c r="M28" s="35">
        <f t="shared" si="4"/>
        <v>81.5</v>
      </c>
      <c r="N28" s="36">
        <f t="shared" si="5"/>
        <v>73.35</v>
      </c>
      <c r="O28" s="36">
        <v>6</v>
      </c>
      <c r="P28" s="36">
        <v>0</v>
      </c>
      <c r="Q28" s="36">
        <f t="shared" si="6"/>
        <v>79.35</v>
      </c>
    </row>
    <row r="29" spans="1:17">
      <c r="A29" s="18">
        <v>26</v>
      </c>
      <c r="B29" s="19" t="s">
        <v>78</v>
      </c>
      <c r="C29" s="19" t="s">
        <v>79</v>
      </c>
      <c r="D29" s="20">
        <v>75</v>
      </c>
      <c r="E29" s="20">
        <v>87</v>
      </c>
      <c r="F29" s="20">
        <f t="shared" si="0"/>
        <v>162</v>
      </c>
      <c r="G29" s="20">
        <f t="shared" si="1"/>
        <v>486</v>
      </c>
      <c r="H29" s="20"/>
      <c r="I29" s="34"/>
      <c r="J29" s="34">
        <f t="shared" si="2"/>
        <v>0</v>
      </c>
      <c r="K29" s="18">
        <f t="shared" si="3"/>
        <v>486</v>
      </c>
      <c r="L29" s="18">
        <v>6</v>
      </c>
      <c r="M29" s="35">
        <f t="shared" si="4"/>
        <v>81</v>
      </c>
      <c r="N29" s="36">
        <f t="shared" si="5"/>
        <v>72.9</v>
      </c>
      <c r="O29" s="36">
        <v>6</v>
      </c>
      <c r="P29" s="36">
        <v>0</v>
      </c>
      <c r="Q29" s="36">
        <f t="shared" si="6"/>
        <v>78.9</v>
      </c>
    </row>
    <row r="30" spans="1:17">
      <c r="A30" s="18">
        <v>27</v>
      </c>
      <c r="B30" s="19" t="s">
        <v>80</v>
      </c>
      <c r="C30" s="19" t="s">
        <v>81</v>
      </c>
      <c r="D30" s="20">
        <v>75</v>
      </c>
      <c r="E30" s="20">
        <v>86</v>
      </c>
      <c r="F30" s="20">
        <f t="shared" si="0"/>
        <v>161</v>
      </c>
      <c r="G30" s="20">
        <f t="shared" si="1"/>
        <v>483</v>
      </c>
      <c r="H30" s="20"/>
      <c r="I30" s="34"/>
      <c r="J30" s="34">
        <f t="shared" si="2"/>
        <v>0</v>
      </c>
      <c r="K30" s="18">
        <f t="shared" si="3"/>
        <v>483</v>
      </c>
      <c r="L30" s="18">
        <v>6</v>
      </c>
      <c r="M30" s="35">
        <f t="shared" si="4"/>
        <v>80.5</v>
      </c>
      <c r="N30" s="36">
        <f t="shared" si="5"/>
        <v>72.45</v>
      </c>
      <c r="O30" s="36">
        <v>6</v>
      </c>
      <c r="P30" s="36">
        <v>0</v>
      </c>
      <c r="Q30" s="36">
        <f t="shared" si="6"/>
        <v>78.45</v>
      </c>
    </row>
    <row r="31" spans="1:17">
      <c r="A31" s="18">
        <v>28</v>
      </c>
      <c r="B31" s="19" t="s">
        <v>82</v>
      </c>
      <c r="C31" s="19" t="s">
        <v>83</v>
      </c>
      <c r="D31" s="20">
        <v>75</v>
      </c>
      <c r="E31" s="20">
        <v>85</v>
      </c>
      <c r="F31" s="20">
        <f t="shared" si="0"/>
        <v>160</v>
      </c>
      <c r="G31" s="20">
        <f t="shared" si="1"/>
        <v>480</v>
      </c>
      <c r="H31" s="20"/>
      <c r="I31" s="34"/>
      <c r="J31" s="34">
        <f t="shared" si="2"/>
        <v>0</v>
      </c>
      <c r="K31" s="18">
        <f t="shared" si="3"/>
        <v>480</v>
      </c>
      <c r="L31" s="18">
        <v>6</v>
      </c>
      <c r="M31" s="35">
        <f t="shared" si="4"/>
        <v>80</v>
      </c>
      <c r="N31" s="36">
        <f t="shared" si="5"/>
        <v>72</v>
      </c>
      <c r="O31" s="36">
        <v>6</v>
      </c>
      <c r="P31" s="36">
        <v>0</v>
      </c>
      <c r="Q31" s="36">
        <f t="shared" si="6"/>
        <v>78</v>
      </c>
    </row>
    <row r="32" spans="1:17">
      <c r="A32" s="18">
        <v>29</v>
      </c>
      <c r="B32" s="19" t="s">
        <v>84</v>
      </c>
      <c r="C32" s="21" t="s">
        <v>85</v>
      </c>
      <c r="D32" s="20">
        <v>65</v>
      </c>
      <c r="E32" s="20">
        <v>93</v>
      </c>
      <c r="F32" s="20">
        <f t="shared" si="0"/>
        <v>158</v>
      </c>
      <c r="G32" s="20">
        <f t="shared" si="1"/>
        <v>474</v>
      </c>
      <c r="H32" s="20"/>
      <c r="I32" s="34"/>
      <c r="J32" s="34">
        <f t="shared" si="2"/>
        <v>0</v>
      </c>
      <c r="K32" s="18">
        <f t="shared" si="3"/>
        <v>474</v>
      </c>
      <c r="L32" s="18">
        <v>6</v>
      </c>
      <c r="M32" s="35">
        <f t="shared" si="4"/>
        <v>79</v>
      </c>
      <c r="N32" s="36">
        <f t="shared" si="5"/>
        <v>71.1</v>
      </c>
      <c r="O32" s="36">
        <v>6</v>
      </c>
      <c r="P32" s="36">
        <v>0</v>
      </c>
      <c r="Q32" s="36">
        <f t="shared" si="6"/>
        <v>77.1</v>
      </c>
    </row>
    <row r="33" spans="1:17">
      <c r="A33" s="18">
        <v>30</v>
      </c>
      <c r="B33" s="19" t="s">
        <v>86</v>
      </c>
      <c r="C33" s="21" t="s">
        <v>87</v>
      </c>
      <c r="D33" s="20">
        <v>71</v>
      </c>
      <c r="E33" s="20">
        <v>85</v>
      </c>
      <c r="F33" s="20">
        <f t="shared" si="0"/>
        <v>156</v>
      </c>
      <c r="G33" s="20">
        <f t="shared" si="1"/>
        <v>468</v>
      </c>
      <c r="H33" s="20"/>
      <c r="I33" s="34"/>
      <c r="J33" s="34">
        <f t="shared" si="2"/>
        <v>0</v>
      </c>
      <c r="K33" s="18">
        <f t="shared" si="3"/>
        <v>468</v>
      </c>
      <c r="L33" s="18">
        <v>6</v>
      </c>
      <c r="M33" s="35">
        <f t="shared" si="4"/>
        <v>78</v>
      </c>
      <c r="N33" s="36">
        <f t="shared" si="5"/>
        <v>70.2</v>
      </c>
      <c r="O33" s="36">
        <v>6</v>
      </c>
      <c r="P33" s="36">
        <v>0</v>
      </c>
      <c r="Q33" s="36">
        <f t="shared" si="6"/>
        <v>76.2</v>
      </c>
    </row>
    <row r="34" spans="1:17">
      <c r="A34" s="18">
        <v>31</v>
      </c>
      <c r="B34" s="19" t="s">
        <v>88</v>
      </c>
      <c r="C34" s="19" t="s">
        <v>89</v>
      </c>
      <c r="D34" s="20">
        <v>63</v>
      </c>
      <c r="E34" s="20">
        <v>92</v>
      </c>
      <c r="F34" s="20">
        <f t="shared" si="0"/>
        <v>155</v>
      </c>
      <c r="G34" s="20">
        <f t="shared" si="1"/>
        <v>465</v>
      </c>
      <c r="H34" s="20"/>
      <c r="I34" s="34"/>
      <c r="J34" s="34">
        <f t="shared" si="2"/>
        <v>0</v>
      </c>
      <c r="K34" s="18">
        <f t="shared" si="3"/>
        <v>465</v>
      </c>
      <c r="L34" s="18">
        <v>6</v>
      </c>
      <c r="M34" s="35">
        <f t="shared" si="4"/>
        <v>77.5</v>
      </c>
      <c r="N34" s="36">
        <f t="shared" si="5"/>
        <v>69.75</v>
      </c>
      <c r="O34" s="36">
        <v>6</v>
      </c>
      <c r="P34" s="36">
        <v>0</v>
      </c>
      <c r="Q34" s="36">
        <f t="shared" si="6"/>
        <v>75.75</v>
      </c>
    </row>
    <row r="35" spans="1:17">
      <c r="A35" s="18">
        <v>32</v>
      </c>
      <c r="B35" s="19" t="s">
        <v>90</v>
      </c>
      <c r="C35" s="19" t="s">
        <v>91</v>
      </c>
      <c r="D35" s="20">
        <v>60</v>
      </c>
      <c r="E35" s="20">
        <v>82</v>
      </c>
      <c r="F35" s="20">
        <f t="shared" si="0"/>
        <v>142</v>
      </c>
      <c r="G35" s="20">
        <f t="shared" si="1"/>
        <v>426</v>
      </c>
      <c r="H35" s="20">
        <v>93</v>
      </c>
      <c r="I35" s="34">
        <f>SUM(H35:H35)</f>
        <v>93</v>
      </c>
      <c r="J35" s="34">
        <f t="shared" si="2"/>
        <v>186</v>
      </c>
      <c r="K35" s="18">
        <f t="shared" si="3"/>
        <v>612</v>
      </c>
      <c r="L35" s="18">
        <v>8</v>
      </c>
      <c r="M35" s="35">
        <f t="shared" si="4"/>
        <v>76.5</v>
      </c>
      <c r="N35" s="36">
        <f t="shared" si="5"/>
        <v>68.85</v>
      </c>
      <c r="O35" s="36">
        <v>6</v>
      </c>
      <c r="P35" s="36">
        <v>0</v>
      </c>
      <c r="Q35" s="36">
        <f t="shared" si="6"/>
        <v>74.85</v>
      </c>
    </row>
    <row r="36" spans="1:17">
      <c r="A36" s="18">
        <v>33</v>
      </c>
      <c r="B36" s="19" t="s">
        <v>92</v>
      </c>
      <c r="C36" s="19" t="s">
        <v>93</v>
      </c>
      <c r="D36" s="20">
        <v>70</v>
      </c>
      <c r="E36" s="20">
        <v>70</v>
      </c>
      <c r="F36" s="20">
        <f t="shared" si="0"/>
        <v>140</v>
      </c>
      <c r="G36" s="20">
        <f t="shared" si="1"/>
        <v>420</v>
      </c>
      <c r="H36" s="20">
        <v>90</v>
      </c>
      <c r="I36" s="34">
        <f>SUM(H36:H36)</f>
        <v>90</v>
      </c>
      <c r="J36" s="34">
        <f t="shared" si="2"/>
        <v>180</v>
      </c>
      <c r="K36" s="18">
        <f t="shared" si="3"/>
        <v>600</v>
      </c>
      <c r="L36" s="18">
        <v>8</v>
      </c>
      <c r="M36" s="35">
        <f t="shared" si="4"/>
        <v>75</v>
      </c>
      <c r="N36" s="36">
        <f t="shared" si="5"/>
        <v>67.5</v>
      </c>
      <c r="O36" s="36">
        <v>6</v>
      </c>
      <c r="P36" s="36">
        <v>0</v>
      </c>
      <c r="Q36" s="36">
        <f t="shared" si="6"/>
        <v>73.5</v>
      </c>
    </row>
    <row r="37" spans="1:17">
      <c r="A37" s="18">
        <v>34</v>
      </c>
      <c r="B37" s="19" t="s">
        <v>94</v>
      </c>
      <c r="C37" s="19" t="s">
        <v>95</v>
      </c>
      <c r="D37" s="20">
        <v>60</v>
      </c>
      <c r="E37" s="20">
        <v>60</v>
      </c>
      <c r="F37" s="20">
        <f t="shared" si="0"/>
        <v>120</v>
      </c>
      <c r="G37" s="20">
        <f t="shared" si="1"/>
        <v>360</v>
      </c>
      <c r="H37" s="20"/>
      <c r="I37" s="34"/>
      <c r="J37" s="34">
        <f t="shared" si="2"/>
        <v>0</v>
      </c>
      <c r="K37" s="18">
        <f t="shared" si="3"/>
        <v>360</v>
      </c>
      <c r="L37" s="18">
        <v>6</v>
      </c>
      <c r="M37" s="35">
        <f t="shared" si="4"/>
        <v>60</v>
      </c>
      <c r="N37" s="36">
        <f t="shared" si="5"/>
        <v>54</v>
      </c>
      <c r="O37" s="36">
        <v>6</v>
      </c>
      <c r="P37" s="36">
        <v>0</v>
      </c>
      <c r="Q37" s="36">
        <f t="shared" si="6"/>
        <v>60</v>
      </c>
    </row>
    <row r="38" spans="1:18">
      <c r="A38" s="22">
        <v>35</v>
      </c>
      <c r="B38" s="23" t="s">
        <v>96</v>
      </c>
      <c r="C38" s="23" t="s">
        <v>97</v>
      </c>
      <c r="D38" s="24"/>
      <c r="E38" s="24">
        <v>86</v>
      </c>
      <c r="F38" s="24">
        <f t="shared" si="0"/>
        <v>86</v>
      </c>
      <c r="G38" s="24">
        <f t="shared" si="1"/>
        <v>258</v>
      </c>
      <c r="H38" s="24"/>
      <c r="I38" s="37"/>
      <c r="J38" s="37">
        <f t="shared" si="2"/>
        <v>0</v>
      </c>
      <c r="K38" s="22">
        <f t="shared" si="3"/>
        <v>258</v>
      </c>
      <c r="L38" s="22">
        <v>6</v>
      </c>
      <c r="M38" s="38">
        <f t="shared" si="4"/>
        <v>43</v>
      </c>
      <c r="N38" s="39">
        <f t="shared" si="5"/>
        <v>38.7</v>
      </c>
      <c r="O38" s="39">
        <v>6</v>
      </c>
      <c r="P38" s="39">
        <v>0</v>
      </c>
      <c r="Q38" s="39">
        <f t="shared" si="6"/>
        <v>44.7</v>
      </c>
      <c r="R38" s="3" t="s">
        <v>98</v>
      </c>
    </row>
    <row r="39" spans="1:18">
      <c r="A39" s="22">
        <v>36</v>
      </c>
      <c r="B39" s="23" t="s">
        <v>99</v>
      </c>
      <c r="C39" s="25" t="s">
        <v>100</v>
      </c>
      <c r="D39" s="24"/>
      <c r="E39" s="24"/>
      <c r="F39" s="24"/>
      <c r="G39" s="24">
        <f t="shared" si="1"/>
        <v>0</v>
      </c>
      <c r="H39" s="24"/>
      <c r="I39" s="37"/>
      <c r="J39" s="37">
        <f t="shared" si="2"/>
        <v>0</v>
      </c>
      <c r="K39" s="22">
        <f t="shared" si="3"/>
        <v>0</v>
      </c>
      <c r="L39" s="22"/>
      <c r="M39" s="38"/>
      <c r="N39" s="39">
        <f t="shared" si="5"/>
        <v>0</v>
      </c>
      <c r="O39" s="39"/>
      <c r="P39" s="39">
        <v>0</v>
      </c>
      <c r="Q39" s="39">
        <f t="shared" si="6"/>
        <v>0</v>
      </c>
      <c r="R39" s="3" t="s">
        <v>98</v>
      </c>
    </row>
    <row r="40" spans="1:18">
      <c r="A40" s="22">
        <v>37</v>
      </c>
      <c r="B40" s="23" t="s">
        <v>101</v>
      </c>
      <c r="C40" s="23" t="s">
        <v>102</v>
      </c>
      <c r="D40" s="24"/>
      <c r="E40" s="24"/>
      <c r="F40" s="24"/>
      <c r="G40" s="24">
        <f t="shared" si="1"/>
        <v>0</v>
      </c>
      <c r="H40" s="24"/>
      <c r="I40" s="37"/>
      <c r="J40" s="37">
        <f t="shared" si="2"/>
        <v>0</v>
      </c>
      <c r="K40" s="22">
        <f t="shared" si="3"/>
        <v>0</v>
      </c>
      <c r="L40" s="22"/>
      <c r="M40" s="38"/>
      <c r="N40" s="39">
        <f t="shared" si="5"/>
        <v>0</v>
      </c>
      <c r="O40" s="39"/>
      <c r="P40" s="39">
        <v>0</v>
      </c>
      <c r="Q40" s="39">
        <f t="shared" si="6"/>
        <v>0</v>
      </c>
      <c r="R40" s="3" t="s">
        <v>98</v>
      </c>
    </row>
    <row r="41" spans="1:18">
      <c r="A41" s="22">
        <v>38</v>
      </c>
      <c r="B41" s="23" t="s">
        <v>103</v>
      </c>
      <c r="C41" s="23" t="s">
        <v>104</v>
      </c>
      <c r="D41" s="24"/>
      <c r="E41" s="24"/>
      <c r="F41" s="24"/>
      <c r="G41" s="24">
        <f t="shared" si="1"/>
        <v>0</v>
      </c>
      <c r="H41" s="24"/>
      <c r="I41" s="37"/>
      <c r="J41" s="37">
        <f t="shared" si="2"/>
        <v>0</v>
      </c>
      <c r="K41" s="22">
        <f t="shared" si="3"/>
        <v>0</v>
      </c>
      <c r="L41" s="22"/>
      <c r="M41" s="38"/>
      <c r="N41" s="39">
        <f t="shared" si="5"/>
        <v>0</v>
      </c>
      <c r="O41" s="39"/>
      <c r="P41" s="39">
        <v>0</v>
      </c>
      <c r="Q41" s="39">
        <f t="shared" si="6"/>
        <v>0</v>
      </c>
      <c r="R41" s="3" t="s">
        <v>105</v>
      </c>
    </row>
  </sheetData>
  <sortState ref="B4:Q37">
    <sortCondition ref="Q4:Q37" descending="1"/>
  </sortState>
  <mergeCells count="14">
    <mergeCell ref="B1:Q1"/>
    <mergeCell ref="A2:A3"/>
    <mergeCell ref="B2:B3"/>
    <mergeCell ref="C2:C3"/>
    <mergeCell ref="F2:F3"/>
    <mergeCell ref="G2:G3"/>
    <mergeCell ref="I2:I3"/>
    <mergeCell ref="J2:J3"/>
    <mergeCell ref="K2:K3"/>
    <mergeCell ref="L2:L3"/>
    <mergeCell ref="M2:M3"/>
    <mergeCell ref="N2:N3"/>
    <mergeCell ref="O2:O3"/>
    <mergeCell ref="Q2:Q3"/>
  </mergeCells>
  <pageMargins left="0" right="0" top="0.156944444444444" bottom="0.156944444444444" header="0" footer="0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2017级日语</vt:lpstr>
      <vt:lpstr>2017级英语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李萌</cp:lastModifiedBy>
  <dcterms:created xsi:type="dcterms:W3CDTF">2006-09-13T11:21:00Z</dcterms:created>
  <dcterms:modified xsi:type="dcterms:W3CDTF">2019-10-24T03:01:22Z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